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a_ECONOMICA 2018\Z_GIOIA TAURO\"/>
    </mc:Choice>
  </mc:AlternateContent>
  <bookViews>
    <workbookView xWindow="0" yWindow="0" windowWidth="13245" windowHeight="7380"/>
  </bookViews>
  <sheets>
    <sheet name="sottoconti dell'attivo" sheetId="1" r:id="rId1"/>
  </sheets>
  <calcPr calcId="152511"/>
</workbook>
</file>

<file path=xl/calcChain.xml><?xml version="1.0" encoding="utf-8"?>
<calcChain xmlns="http://schemas.openxmlformats.org/spreadsheetml/2006/main">
  <c r="G45" i="1" l="1"/>
  <c r="K42" i="1"/>
  <c r="F41" i="1"/>
  <c r="G41" i="1" s="1"/>
  <c r="I41" i="1" s="1"/>
  <c r="K41" i="1" s="1"/>
  <c r="E41" i="1"/>
  <c r="G40" i="1"/>
  <c r="I40" i="1" s="1"/>
  <c r="K40" i="1" s="1"/>
  <c r="F40" i="1"/>
  <c r="E40" i="1"/>
  <c r="F39" i="1"/>
  <c r="G39" i="1" s="1"/>
  <c r="I39" i="1" s="1"/>
  <c r="K39" i="1" s="1"/>
  <c r="E39" i="1"/>
  <c r="E13" i="1"/>
  <c r="I13" i="1" s="1"/>
  <c r="K13" i="1" s="1"/>
  <c r="F13" i="1"/>
  <c r="G13" i="1"/>
  <c r="E14" i="1"/>
  <c r="F14" i="1"/>
  <c r="G14" i="1"/>
  <c r="I14" i="1"/>
  <c r="K14" i="1" s="1"/>
  <c r="F38" i="1"/>
  <c r="G38" i="1" s="1"/>
  <c r="E38" i="1"/>
  <c r="I38" i="1" s="1"/>
  <c r="K38" i="1" s="1"/>
  <c r="F37" i="1"/>
  <c r="G37" i="1" s="1"/>
  <c r="E37" i="1"/>
  <c r="I37" i="1" s="1"/>
  <c r="K37" i="1" s="1"/>
  <c r="E3" i="1" l="1"/>
  <c r="E4" i="1"/>
  <c r="E5" i="1"/>
  <c r="E6" i="1"/>
  <c r="E7" i="1"/>
  <c r="E8" i="1"/>
  <c r="E9" i="1"/>
  <c r="E10" i="1"/>
  <c r="E11" i="1"/>
  <c r="E12" i="1"/>
  <c r="E15" i="1"/>
  <c r="E16" i="1"/>
  <c r="E17" i="1"/>
  <c r="E18" i="1"/>
  <c r="E19" i="1"/>
  <c r="E20" i="1"/>
  <c r="E21" i="1"/>
  <c r="E22" i="1"/>
  <c r="E23" i="1"/>
  <c r="E2" i="1"/>
  <c r="I19" i="1" l="1"/>
  <c r="K19" i="1" s="1"/>
  <c r="E24" i="1"/>
  <c r="C27" i="1"/>
  <c r="C35" i="1"/>
  <c r="F3" i="1"/>
  <c r="G3" i="1" s="1"/>
  <c r="I3" i="1" s="1"/>
  <c r="K3" i="1" s="1"/>
  <c r="F4" i="1"/>
  <c r="G4" i="1" s="1"/>
  <c r="I4" i="1" s="1"/>
  <c r="K4" i="1" s="1"/>
  <c r="F5" i="1"/>
  <c r="G5" i="1" s="1"/>
  <c r="I5" i="1" s="1"/>
  <c r="K5" i="1" s="1"/>
  <c r="F6" i="1"/>
  <c r="G6" i="1" s="1"/>
  <c r="I6" i="1" s="1"/>
  <c r="K6" i="1" s="1"/>
  <c r="F7" i="1"/>
  <c r="G7" i="1" s="1"/>
  <c r="I7" i="1" s="1"/>
  <c r="K7" i="1" s="1"/>
  <c r="F8" i="1"/>
  <c r="G8" i="1" s="1"/>
  <c r="I8" i="1" s="1"/>
  <c r="K8" i="1" s="1"/>
  <c r="F9" i="1"/>
  <c r="G9" i="1" s="1"/>
  <c r="I9" i="1" s="1"/>
  <c r="K9" i="1" s="1"/>
  <c r="F10" i="1"/>
  <c r="G10" i="1" s="1"/>
  <c r="I10" i="1" s="1"/>
  <c r="K10" i="1" s="1"/>
  <c r="F11" i="1"/>
  <c r="G11" i="1" s="1"/>
  <c r="I11" i="1" s="1"/>
  <c r="K11" i="1" s="1"/>
  <c r="F12" i="1"/>
  <c r="G12" i="1" s="1"/>
  <c r="I12" i="1" s="1"/>
  <c r="K12" i="1" s="1"/>
  <c r="F15" i="1"/>
  <c r="G15" i="1" s="1"/>
  <c r="I15" i="1" s="1"/>
  <c r="K15" i="1" s="1"/>
  <c r="F16" i="1"/>
  <c r="G16" i="1" s="1"/>
  <c r="I16" i="1" s="1"/>
  <c r="K16" i="1" s="1"/>
  <c r="F17" i="1"/>
  <c r="G17" i="1" s="1"/>
  <c r="I17" i="1" s="1"/>
  <c r="K17" i="1" s="1"/>
  <c r="F18" i="1"/>
  <c r="G18" i="1" s="1"/>
  <c r="I18" i="1" s="1"/>
  <c r="K18" i="1" s="1"/>
  <c r="F19" i="1"/>
  <c r="G19" i="1" s="1"/>
  <c r="F20" i="1"/>
  <c r="G20" i="1" s="1"/>
  <c r="I20" i="1" s="1"/>
  <c r="K20" i="1" s="1"/>
  <c r="F21" i="1"/>
  <c r="G21" i="1" s="1"/>
  <c r="I21" i="1" s="1"/>
  <c r="K21" i="1" s="1"/>
  <c r="F22" i="1"/>
  <c r="G22" i="1" s="1"/>
  <c r="I22" i="1" s="1"/>
  <c r="K22" i="1" s="1"/>
  <c r="F23" i="1"/>
  <c r="G23" i="1" s="1"/>
  <c r="I23" i="1" s="1"/>
  <c r="K23" i="1" s="1"/>
  <c r="F29" i="1"/>
  <c r="F30" i="1"/>
  <c r="F2" i="1"/>
  <c r="F24" i="1" l="1"/>
  <c r="F26" i="1" s="1"/>
  <c r="G2" i="1"/>
  <c r="G24" i="1" l="1"/>
  <c r="I2" i="1"/>
  <c r="I24" i="1" l="1"/>
  <c r="K2" i="1"/>
  <c r="K31" i="1" s="1"/>
</calcChain>
</file>

<file path=xl/sharedStrings.xml><?xml version="1.0" encoding="utf-8"?>
<sst xmlns="http://schemas.openxmlformats.org/spreadsheetml/2006/main" count="107" uniqueCount="69">
  <si>
    <t>Tipo</t>
  </si>
  <si>
    <t>Codice</t>
  </si>
  <si>
    <t>Conto Riferimento</t>
  </si>
  <si>
    <t>Saldo</t>
  </si>
  <si>
    <t>Descrizione</t>
  </si>
  <si>
    <t>P.ATTIVO</t>
  </si>
  <si>
    <t>1.2.1.99.01.01</t>
  </si>
  <si>
    <t>Altre immobilizzazioni immateriali n.a.c.</t>
  </si>
  <si>
    <t>1.2.2.01.01.01</t>
  </si>
  <si>
    <t>Infrastrutture demaniali</t>
  </si>
  <si>
    <t>1.2.2.01.02.01</t>
  </si>
  <si>
    <t>Altri beni immobili demaniali</t>
  </si>
  <si>
    <t>1.2.2.02.01.01</t>
  </si>
  <si>
    <t>Mezzi di trasporto stradali</t>
  </si>
  <si>
    <t>1.2.2.02.03.99</t>
  </si>
  <si>
    <t>Mobili e arredi n.a.c.</t>
  </si>
  <si>
    <t>1.2.2.02.04.01</t>
  </si>
  <si>
    <t>Macchinari</t>
  </si>
  <si>
    <t>1.2.2.02.04.99</t>
  </si>
  <si>
    <t>Impianti</t>
  </si>
  <si>
    <t>1.2.2.02.05.99</t>
  </si>
  <si>
    <t>Attrezzature n.a.c.</t>
  </si>
  <si>
    <t>1.2.2.02.07.02</t>
  </si>
  <si>
    <t>Postazioni di lavoro</t>
  </si>
  <si>
    <t>1.2.2.02.07.99</t>
  </si>
  <si>
    <t>Hardware n.a.c.</t>
  </si>
  <si>
    <t>1.2.2.02.09.01</t>
  </si>
  <si>
    <t>Fabbricati ad uso abitativo</t>
  </si>
  <si>
    <t>1.2.2.02.09.02</t>
  </si>
  <si>
    <t>Fabbricati ad uso commerciale e istituzionale</t>
  </si>
  <si>
    <t>1.2.2.02.09.03</t>
  </si>
  <si>
    <t>Fabbricati ad uso scolastico</t>
  </si>
  <si>
    <t>1.2.2.02.09.08</t>
  </si>
  <si>
    <t>Opere destinate al culto</t>
  </si>
  <si>
    <t>1.2.2.02.09.10</t>
  </si>
  <si>
    <t>Infrastrutture idrauliche</t>
  </si>
  <si>
    <t>1.2.2.02.09.13</t>
  </si>
  <si>
    <t>Altre vie di comunicazione</t>
  </si>
  <si>
    <t>1.2.2.02.09.16</t>
  </si>
  <si>
    <t>Impianti sportivi</t>
  </si>
  <si>
    <t>1.2.2.02.09.18</t>
  </si>
  <si>
    <t>Musei, teatri e biblioteche</t>
  </si>
  <si>
    <t>1.2.2.02.09.99</t>
  </si>
  <si>
    <t>Beni immobili n.a.c.</t>
  </si>
  <si>
    <t>1.2.2.02.12.99</t>
  </si>
  <si>
    <t>Altri beni materiali diversi</t>
  </si>
  <si>
    <t>1.2.2.02.13.02</t>
  </si>
  <si>
    <t>Terreni edificabili</t>
  </si>
  <si>
    <t>1.2.2.02.13.99</t>
  </si>
  <si>
    <t>Altri terreni n.a.c.</t>
  </si>
  <si>
    <t>1.2.2.04.01.01</t>
  </si>
  <si>
    <t>Acconti per realizzazione di immobilizzazioni materiali</t>
  </si>
  <si>
    <t>1.2.2.04.02.01</t>
  </si>
  <si>
    <t>Immobilizzazioni materiali in costruzione</t>
  </si>
  <si>
    <t>Fin.2015</t>
  </si>
  <si>
    <t>Mandati 2016</t>
  </si>
  <si>
    <t>fpv</t>
  </si>
  <si>
    <t>imm.in vendita</t>
  </si>
  <si>
    <t>ammort.x 2015</t>
  </si>
  <si>
    <t>%</t>
  </si>
  <si>
    <t>AMMOR.2016</t>
  </si>
  <si>
    <t>TOT.AMM.</t>
  </si>
  <si>
    <t>NEW SALDO</t>
  </si>
  <si>
    <t>C.AMM</t>
  </si>
  <si>
    <t>Insussistenze</t>
  </si>
  <si>
    <t>pag.residui</t>
  </si>
  <si>
    <t>Beni demaniali e indisponibili</t>
  </si>
  <si>
    <t>Risconti per contributi agli investimenti</t>
  </si>
  <si>
    <t>Quota annuale di contributi agli investimenti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</si>
</sst>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" fontId="0" fillId="3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0" fillId="4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0" fillId="2" borderId="1" xfId="0" applyNumberFormat="1" applyFont="1" applyFill="1" applyBorder="1" applyAlignment="1">
      <alignment horizontal="right"/>
    </xf>
    <xf numFmtId="10" fontId="0" fillId="3" borderId="1" xfId="0" applyNumberFormat="1" applyFont="1" applyFill="1" applyBorder="1" applyAlignment="1">
      <alignment horizontal="right"/>
    </xf>
    <xf numFmtId="10" fontId="2" fillId="3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10" fontId="0" fillId="0" borderId="0" xfId="0" applyNumberFormat="1"/>
    <xf numFmtId="0" fontId="0" fillId="0" borderId="1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right"/>
    </xf>
    <xf numFmtId="0" fontId="0" fillId="2" borderId="1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0" fillId="0" borderId="0" xfId="0" applyNumberFormat="1"/>
    <xf numFmtId="10" fontId="0" fillId="0" borderId="1" xfId="0" applyNumberFormat="1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topLeftCell="A28" workbookViewId="0">
      <selection activeCell="H46" sqref="H46"/>
    </sheetView>
  </sheetViews>
  <sheetFormatPr defaultRowHeight="15" x14ac:dyDescent="0.25"/>
  <cols>
    <col min="2" max="2" width="17.7109375" bestFit="1" customWidth="1"/>
    <col min="3" max="3" width="12.7109375" style="6" bestFit="1" customWidth="1"/>
    <col min="4" max="4" width="12.7109375" style="20" customWidth="1"/>
    <col min="5" max="5" width="14.140625" style="6" bestFit="1" customWidth="1"/>
    <col min="6" max="7" width="12.7109375" style="6" customWidth="1"/>
    <col min="8" max="8" width="14.5703125" style="6" bestFit="1" customWidth="1"/>
    <col min="9" max="9" width="14.5703125" style="6" customWidth="1"/>
    <col min="10" max="10" width="6.140625" style="26" customWidth="1"/>
    <col min="11" max="11" width="14.5703125" style="6" customWidth="1"/>
    <col min="12" max="12" width="7.140625" customWidth="1"/>
    <col min="13" max="13" width="55.85546875" customWidth="1"/>
  </cols>
  <sheetData>
    <row r="1" spans="1:13" x14ac:dyDescent="0.25">
      <c r="A1" s="1" t="s">
        <v>0</v>
      </c>
      <c r="B1" s="1" t="s">
        <v>2</v>
      </c>
      <c r="C1" s="9" t="s">
        <v>54</v>
      </c>
      <c r="D1" s="16" t="s">
        <v>59</v>
      </c>
      <c r="E1" s="9" t="s">
        <v>58</v>
      </c>
      <c r="F1" s="11" t="s">
        <v>55</v>
      </c>
      <c r="G1" s="11" t="s">
        <v>60</v>
      </c>
      <c r="H1" s="7" t="s">
        <v>3</v>
      </c>
      <c r="I1" s="15" t="s">
        <v>61</v>
      </c>
      <c r="J1" s="21" t="s">
        <v>63</v>
      </c>
      <c r="K1" s="15" t="s">
        <v>62</v>
      </c>
      <c r="L1" s="2" t="s">
        <v>1</v>
      </c>
      <c r="M1" s="1" t="s">
        <v>4</v>
      </c>
    </row>
    <row r="2" spans="1:13" x14ac:dyDescent="0.25">
      <c r="A2" s="3" t="s">
        <v>5</v>
      </c>
      <c r="B2" s="3" t="s">
        <v>6</v>
      </c>
      <c r="C2" s="10">
        <v>578860.30000000005</v>
      </c>
      <c r="D2" s="17">
        <v>0.2</v>
      </c>
      <c r="E2" s="10">
        <f>C2*D2</f>
        <v>115772.06000000001</v>
      </c>
      <c r="F2" s="12">
        <f>H2-C2</f>
        <v>14150.519999999902</v>
      </c>
      <c r="G2" s="12">
        <f>F2*D2</f>
        <v>2830.1039999999807</v>
      </c>
      <c r="H2" s="8">
        <v>593010.81999999995</v>
      </c>
      <c r="I2" s="8">
        <f>E2+G2</f>
        <v>118602.16399999999</v>
      </c>
      <c r="J2" s="22">
        <v>4111</v>
      </c>
      <c r="K2" s="8">
        <f>H2-I2</f>
        <v>474408.65599999996</v>
      </c>
      <c r="L2" s="4">
        <v>66</v>
      </c>
      <c r="M2" s="3" t="s">
        <v>7</v>
      </c>
    </row>
    <row r="3" spans="1:13" x14ac:dyDescent="0.25">
      <c r="A3" s="3" t="s">
        <v>5</v>
      </c>
      <c r="B3" s="3" t="s">
        <v>8</v>
      </c>
      <c r="C3" s="10">
        <v>5000000</v>
      </c>
      <c r="D3" s="17">
        <v>0.03</v>
      </c>
      <c r="E3" s="10">
        <f t="shared" ref="E3:E23" si="0">C3*D3</f>
        <v>150000</v>
      </c>
      <c r="F3" s="12">
        <f t="shared" ref="F3:F30" si="1">H3-C3</f>
        <v>331265.58999999985</v>
      </c>
      <c r="G3" s="12">
        <f t="shared" ref="G3:G23" si="2">F3*D3</f>
        <v>9937.9676999999956</v>
      </c>
      <c r="H3" s="8">
        <v>5331265.59</v>
      </c>
      <c r="I3" s="8">
        <f t="shared" ref="I3:I23" si="3">E3+G3</f>
        <v>159937.96770000001</v>
      </c>
      <c r="J3" s="22">
        <v>4071</v>
      </c>
      <c r="K3" s="8">
        <f t="shared" ref="K3:K23" si="4">H3-I3</f>
        <v>5171327.6222999999</v>
      </c>
      <c r="L3" s="4">
        <v>73</v>
      </c>
      <c r="M3" s="3" t="s">
        <v>9</v>
      </c>
    </row>
    <row r="4" spans="1:13" x14ac:dyDescent="0.25">
      <c r="A4" s="3" t="s">
        <v>5</v>
      </c>
      <c r="B4" s="3" t="s">
        <v>10</v>
      </c>
      <c r="C4" s="10">
        <v>1206698.68</v>
      </c>
      <c r="D4" s="17">
        <v>0.03</v>
      </c>
      <c r="E4" s="10">
        <f t="shared" si="0"/>
        <v>36200.960399999996</v>
      </c>
      <c r="F4" s="12">
        <f t="shared" si="1"/>
        <v>0</v>
      </c>
      <c r="G4" s="12">
        <f t="shared" si="2"/>
        <v>0</v>
      </c>
      <c r="H4" s="8">
        <v>1206698.68</v>
      </c>
      <c r="I4" s="8">
        <f t="shared" si="3"/>
        <v>36200.960399999996</v>
      </c>
      <c r="J4" s="22">
        <v>4077</v>
      </c>
      <c r="K4" s="8">
        <f t="shared" si="4"/>
        <v>1170497.7196</v>
      </c>
      <c r="L4" s="4">
        <v>76</v>
      </c>
      <c r="M4" s="3" t="s">
        <v>11</v>
      </c>
    </row>
    <row r="5" spans="1:13" x14ac:dyDescent="0.25">
      <c r="A5" s="3" t="s">
        <v>5</v>
      </c>
      <c r="B5" s="3" t="s">
        <v>12</v>
      </c>
      <c r="C5" s="10">
        <v>2342.4</v>
      </c>
      <c r="D5" s="17">
        <v>0.2</v>
      </c>
      <c r="E5" s="10">
        <f t="shared" si="0"/>
        <v>468.48</v>
      </c>
      <c r="F5" s="12">
        <f t="shared" si="1"/>
        <v>0</v>
      </c>
      <c r="G5" s="12">
        <f t="shared" si="2"/>
        <v>0</v>
      </c>
      <c r="H5" s="8">
        <v>2342.4</v>
      </c>
      <c r="I5" s="8">
        <f t="shared" si="3"/>
        <v>468.48</v>
      </c>
      <c r="J5" s="22">
        <v>3993</v>
      </c>
      <c r="K5" s="8">
        <f t="shared" si="4"/>
        <v>1873.92</v>
      </c>
      <c r="L5" s="4">
        <v>86</v>
      </c>
      <c r="M5" s="3" t="s">
        <v>13</v>
      </c>
    </row>
    <row r="6" spans="1:13" x14ac:dyDescent="0.25">
      <c r="A6" s="3" t="s">
        <v>5</v>
      </c>
      <c r="B6" s="3" t="s">
        <v>14</v>
      </c>
      <c r="C6" s="10">
        <v>9422.4699999999993</v>
      </c>
      <c r="D6" s="17">
        <v>0.1</v>
      </c>
      <c r="E6" s="10">
        <f t="shared" si="0"/>
        <v>942.24699999999996</v>
      </c>
      <c r="F6" s="12">
        <f t="shared" si="1"/>
        <v>0</v>
      </c>
      <c r="G6" s="12">
        <f t="shared" si="2"/>
        <v>0</v>
      </c>
      <c r="H6" s="8">
        <v>9422.4699999999993</v>
      </c>
      <c r="I6" s="8">
        <f t="shared" si="3"/>
        <v>942.24699999999996</v>
      </c>
      <c r="J6" s="22">
        <v>4015</v>
      </c>
      <c r="K6" s="8">
        <f t="shared" si="4"/>
        <v>8480.223</v>
      </c>
      <c r="L6" s="4">
        <v>99</v>
      </c>
      <c r="M6" s="3" t="s">
        <v>15</v>
      </c>
    </row>
    <row r="7" spans="1:13" x14ac:dyDescent="0.25">
      <c r="A7" s="3" t="s">
        <v>5</v>
      </c>
      <c r="B7" s="3" t="s">
        <v>16</v>
      </c>
      <c r="C7" s="10">
        <v>48</v>
      </c>
      <c r="D7" s="17">
        <v>0.05</v>
      </c>
      <c r="E7" s="10">
        <f t="shared" si="0"/>
        <v>2.4000000000000004</v>
      </c>
      <c r="F7" s="12">
        <f t="shared" si="1"/>
        <v>0</v>
      </c>
      <c r="G7" s="12">
        <f t="shared" si="2"/>
        <v>0</v>
      </c>
      <c r="H7" s="8">
        <v>48</v>
      </c>
      <c r="I7" s="8">
        <f t="shared" si="3"/>
        <v>2.4000000000000004</v>
      </c>
      <c r="J7" s="22">
        <v>4018</v>
      </c>
      <c r="K7" s="8">
        <f t="shared" si="4"/>
        <v>45.6</v>
      </c>
      <c r="L7" s="4">
        <v>102</v>
      </c>
      <c r="M7" s="3" t="s">
        <v>17</v>
      </c>
    </row>
    <row r="8" spans="1:13" x14ac:dyDescent="0.25">
      <c r="A8" s="3" t="s">
        <v>5</v>
      </c>
      <c r="B8" s="3" t="s">
        <v>18</v>
      </c>
      <c r="C8" s="10"/>
      <c r="D8" s="17">
        <v>0.05</v>
      </c>
      <c r="E8" s="10">
        <f t="shared" si="0"/>
        <v>0</v>
      </c>
      <c r="F8" s="12">
        <f t="shared" si="1"/>
        <v>17866.8</v>
      </c>
      <c r="G8" s="12">
        <f t="shared" si="2"/>
        <v>893.34</v>
      </c>
      <c r="H8" s="8">
        <v>17866.8</v>
      </c>
      <c r="I8" s="8">
        <f t="shared" si="3"/>
        <v>893.34</v>
      </c>
      <c r="J8" s="22">
        <v>4020</v>
      </c>
      <c r="K8" s="8">
        <f t="shared" si="4"/>
        <v>16973.46</v>
      </c>
      <c r="L8" s="4">
        <v>104</v>
      </c>
      <c r="M8" s="3" t="s">
        <v>19</v>
      </c>
    </row>
    <row r="9" spans="1:13" x14ac:dyDescent="0.25">
      <c r="A9" s="3" t="s">
        <v>5</v>
      </c>
      <c r="B9" s="3" t="s">
        <v>20</v>
      </c>
      <c r="C9" s="10"/>
      <c r="D9" s="17">
        <v>0.05</v>
      </c>
      <c r="E9" s="10">
        <f t="shared" si="0"/>
        <v>0</v>
      </c>
      <c r="F9" s="12">
        <f t="shared" si="1"/>
        <v>21016.58</v>
      </c>
      <c r="G9" s="12">
        <f t="shared" si="2"/>
        <v>1050.8290000000002</v>
      </c>
      <c r="H9" s="8">
        <v>21016.58</v>
      </c>
      <c r="I9" s="8">
        <f t="shared" si="3"/>
        <v>1050.8290000000002</v>
      </c>
      <c r="J9" s="22">
        <v>5425</v>
      </c>
      <c r="K9" s="8">
        <f t="shared" si="4"/>
        <v>19965.751</v>
      </c>
      <c r="L9" s="4">
        <v>111</v>
      </c>
      <c r="M9" s="3" t="s">
        <v>21</v>
      </c>
    </row>
    <row r="10" spans="1:13" x14ac:dyDescent="0.25">
      <c r="A10" s="3" t="s">
        <v>5</v>
      </c>
      <c r="B10" s="3" t="s">
        <v>22</v>
      </c>
      <c r="C10" s="10">
        <v>12897.8</v>
      </c>
      <c r="D10" s="17">
        <v>0.25</v>
      </c>
      <c r="E10" s="10">
        <f t="shared" si="0"/>
        <v>3224.45</v>
      </c>
      <c r="F10" s="12">
        <f t="shared" si="1"/>
        <v>0</v>
      </c>
      <c r="G10" s="12">
        <f t="shared" si="2"/>
        <v>0</v>
      </c>
      <c r="H10" s="8">
        <v>12897.8</v>
      </c>
      <c r="I10" s="8">
        <f t="shared" si="3"/>
        <v>3224.45</v>
      </c>
      <c r="J10" s="22">
        <v>4033</v>
      </c>
      <c r="K10" s="8">
        <f t="shared" si="4"/>
        <v>9673.3499999999985</v>
      </c>
      <c r="L10" s="4">
        <v>119</v>
      </c>
      <c r="M10" s="3" t="s">
        <v>23</v>
      </c>
    </row>
    <row r="11" spans="1:13" x14ac:dyDescent="0.25">
      <c r="A11" s="3" t="s">
        <v>5</v>
      </c>
      <c r="B11" s="3" t="s">
        <v>24</v>
      </c>
      <c r="C11" s="10"/>
      <c r="D11" s="17">
        <v>0.25</v>
      </c>
      <c r="E11" s="10">
        <f t="shared" si="0"/>
        <v>0</v>
      </c>
      <c r="F11" s="12">
        <f t="shared" si="1"/>
        <v>9629.41</v>
      </c>
      <c r="G11" s="12">
        <f t="shared" si="2"/>
        <v>2407.3525</v>
      </c>
      <c r="H11" s="8">
        <v>9629.41</v>
      </c>
      <c r="I11" s="8">
        <f t="shared" si="3"/>
        <v>2407.3525</v>
      </c>
      <c r="J11" s="22">
        <v>4039</v>
      </c>
      <c r="K11" s="8">
        <f t="shared" si="4"/>
        <v>7222.0574999999999</v>
      </c>
      <c r="L11" s="4">
        <v>125</v>
      </c>
      <c r="M11" s="3" t="s">
        <v>25</v>
      </c>
    </row>
    <row r="12" spans="1:13" x14ac:dyDescent="0.25">
      <c r="A12" s="3" t="s">
        <v>5</v>
      </c>
      <c r="B12" s="3" t="s">
        <v>26</v>
      </c>
      <c r="C12" s="10">
        <v>386420.63</v>
      </c>
      <c r="D12" s="17">
        <v>0.02</v>
      </c>
      <c r="E12" s="10">
        <f t="shared" si="0"/>
        <v>7728.4126000000006</v>
      </c>
      <c r="F12" s="12">
        <f t="shared" si="1"/>
        <v>533378.62</v>
      </c>
      <c r="G12" s="12">
        <f t="shared" si="2"/>
        <v>10667.572400000001</v>
      </c>
      <c r="H12" s="8">
        <v>919799.25</v>
      </c>
      <c r="I12" s="8">
        <f t="shared" si="3"/>
        <v>18395.985000000001</v>
      </c>
      <c r="J12" s="22">
        <v>4049</v>
      </c>
      <c r="K12" s="8">
        <f t="shared" si="4"/>
        <v>901403.26500000001</v>
      </c>
      <c r="L12" s="4">
        <v>133</v>
      </c>
      <c r="M12" s="3" t="s">
        <v>27</v>
      </c>
    </row>
    <row r="13" spans="1:13" x14ac:dyDescent="0.25">
      <c r="A13" s="3" t="s">
        <v>5</v>
      </c>
      <c r="B13" s="3" t="s">
        <v>28</v>
      </c>
      <c r="C13" s="10">
        <v>1650000</v>
      </c>
      <c r="D13" s="17">
        <v>0.02</v>
      </c>
      <c r="E13" s="10">
        <f t="shared" si="0"/>
        <v>33000</v>
      </c>
      <c r="F13" s="12">
        <f t="shared" si="1"/>
        <v>1176796.7200000002</v>
      </c>
      <c r="G13" s="12">
        <f t="shared" si="2"/>
        <v>23535.934400000006</v>
      </c>
      <c r="H13" s="8">
        <v>2826796.72</v>
      </c>
      <c r="I13" s="8">
        <f t="shared" si="3"/>
        <v>56535.934400000006</v>
      </c>
      <c r="J13" s="22">
        <v>4051</v>
      </c>
      <c r="K13" s="8">
        <f t="shared" si="4"/>
        <v>2770260.7856000001</v>
      </c>
      <c r="L13" s="4">
        <v>135</v>
      </c>
      <c r="M13" s="3" t="s">
        <v>29</v>
      </c>
    </row>
    <row r="14" spans="1:13" x14ac:dyDescent="0.25">
      <c r="A14" s="3" t="s">
        <v>5</v>
      </c>
      <c r="B14" s="3" t="s">
        <v>30</v>
      </c>
      <c r="C14" s="10">
        <v>4800000</v>
      </c>
      <c r="D14" s="17">
        <v>0.02</v>
      </c>
      <c r="E14" s="10">
        <f t="shared" si="0"/>
        <v>96000</v>
      </c>
      <c r="F14" s="12">
        <f t="shared" si="1"/>
        <v>265176.50999999978</v>
      </c>
      <c r="G14" s="12">
        <f t="shared" si="2"/>
        <v>5303.5301999999956</v>
      </c>
      <c r="H14" s="8">
        <v>5065176.51</v>
      </c>
      <c r="I14" s="8">
        <f t="shared" si="3"/>
        <v>101303.53019999999</v>
      </c>
      <c r="J14" s="22">
        <v>4053</v>
      </c>
      <c r="K14" s="8">
        <f t="shared" si="4"/>
        <v>4963872.9797999999</v>
      </c>
      <c r="L14" s="4">
        <v>137</v>
      </c>
      <c r="M14" s="3" t="s">
        <v>31</v>
      </c>
    </row>
    <row r="15" spans="1:13" x14ac:dyDescent="0.25">
      <c r="A15" s="3" t="s">
        <v>5</v>
      </c>
      <c r="B15" s="3" t="s">
        <v>32</v>
      </c>
      <c r="C15" s="10">
        <v>57800</v>
      </c>
      <c r="D15" s="17">
        <v>0.02</v>
      </c>
      <c r="E15" s="10">
        <f t="shared" si="0"/>
        <v>1156</v>
      </c>
      <c r="F15" s="12">
        <f t="shared" si="1"/>
        <v>0</v>
      </c>
      <c r="G15" s="12">
        <f t="shared" si="2"/>
        <v>0</v>
      </c>
      <c r="H15" s="8">
        <v>57800</v>
      </c>
      <c r="I15" s="8">
        <f t="shared" si="3"/>
        <v>1156</v>
      </c>
      <c r="J15" s="22">
        <v>4063</v>
      </c>
      <c r="K15" s="8">
        <f t="shared" si="4"/>
        <v>56644</v>
      </c>
      <c r="L15" s="4">
        <v>145</v>
      </c>
      <c r="M15" s="3" t="s">
        <v>33</v>
      </c>
    </row>
    <row r="16" spans="1:13" x14ac:dyDescent="0.25">
      <c r="A16" s="3" t="s">
        <v>5</v>
      </c>
      <c r="B16" s="3" t="s">
        <v>34</v>
      </c>
      <c r="C16" s="10"/>
      <c r="D16" s="17">
        <v>0.03</v>
      </c>
      <c r="E16" s="10">
        <f t="shared" si="0"/>
        <v>0</v>
      </c>
      <c r="F16" s="12">
        <f t="shared" si="1"/>
        <v>3402.06</v>
      </c>
      <c r="G16" s="12">
        <f t="shared" si="2"/>
        <v>102.06179999999999</v>
      </c>
      <c r="H16" s="8">
        <v>3402.06</v>
      </c>
      <c r="I16" s="8">
        <f t="shared" si="3"/>
        <v>102.06179999999999</v>
      </c>
      <c r="J16" s="22">
        <v>4067</v>
      </c>
      <c r="K16" s="8">
        <f t="shared" si="4"/>
        <v>3299.9982</v>
      </c>
      <c r="L16" s="4">
        <v>149</v>
      </c>
      <c r="M16" s="3" t="s">
        <v>35</v>
      </c>
    </row>
    <row r="17" spans="1:13" x14ac:dyDescent="0.25">
      <c r="A17" s="3" t="s">
        <v>5</v>
      </c>
      <c r="B17" s="3" t="s">
        <v>36</v>
      </c>
      <c r="C17" s="10"/>
      <c r="D17" s="17">
        <v>0.03</v>
      </c>
      <c r="E17" s="10">
        <f t="shared" si="0"/>
        <v>0</v>
      </c>
      <c r="F17" s="12">
        <f t="shared" si="1"/>
        <v>18352.88</v>
      </c>
      <c r="G17" s="12">
        <f t="shared" si="2"/>
        <v>550.58640000000003</v>
      </c>
      <c r="H17" s="8">
        <v>18352.88</v>
      </c>
      <c r="I17" s="8">
        <f t="shared" si="3"/>
        <v>550.58640000000003</v>
      </c>
      <c r="J17" s="22">
        <v>4073</v>
      </c>
      <c r="K17" s="8">
        <f t="shared" si="4"/>
        <v>17802.293600000001</v>
      </c>
      <c r="L17" s="4">
        <v>155</v>
      </c>
      <c r="M17" s="3" t="s">
        <v>37</v>
      </c>
    </row>
    <row r="18" spans="1:13" x14ac:dyDescent="0.25">
      <c r="A18" s="3" t="s">
        <v>5</v>
      </c>
      <c r="B18" s="3" t="s">
        <v>38</v>
      </c>
      <c r="C18" s="10">
        <v>2363540.7400000002</v>
      </c>
      <c r="D18" s="17">
        <v>0.02</v>
      </c>
      <c r="E18" s="10">
        <f t="shared" si="0"/>
        <v>47270.814800000007</v>
      </c>
      <c r="F18" s="12">
        <f t="shared" si="1"/>
        <v>42807.869999999646</v>
      </c>
      <c r="G18" s="12">
        <f t="shared" si="2"/>
        <v>856.15739999999289</v>
      </c>
      <c r="H18" s="8">
        <v>2406348.61</v>
      </c>
      <c r="I18" s="8">
        <f t="shared" si="3"/>
        <v>48126.972200000004</v>
      </c>
      <c r="J18" s="22">
        <v>4079</v>
      </c>
      <c r="K18" s="8">
        <f t="shared" si="4"/>
        <v>2358221.6377999997</v>
      </c>
      <c r="L18" s="4">
        <v>161</v>
      </c>
      <c r="M18" s="3" t="s">
        <v>39</v>
      </c>
    </row>
    <row r="19" spans="1:13" x14ac:dyDescent="0.25">
      <c r="A19" s="3" t="s">
        <v>5</v>
      </c>
      <c r="B19" s="3" t="s">
        <v>40</v>
      </c>
      <c r="C19" s="10">
        <v>314000</v>
      </c>
      <c r="D19" s="17">
        <v>0.02</v>
      </c>
      <c r="E19" s="10">
        <f t="shared" si="0"/>
        <v>6280</v>
      </c>
      <c r="F19" s="12">
        <f t="shared" si="1"/>
        <v>0</v>
      </c>
      <c r="G19" s="12">
        <f t="shared" si="2"/>
        <v>0</v>
      </c>
      <c r="H19" s="8">
        <v>314000</v>
      </c>
      <c r="I19" s="8">
        <f t="shared" si="3"/>
        <v>6280</v>
      </c>
      <c r="J19" s="22">
        <v>4083</v>
      </c>
      <c r="K19" s="8">
        <f t="shared" si="4"/>
        <v>307720</v>
      </c>
      <c r="L19" s="4">
        <v>165</v>
      </c>
      <c r="M19" s="3" t="s">
        <v>41</v>
      </c>
    </row>
    <row r="20" spans="1:13" x14ac:dyDescent="0.25">
      <c r="A20" s="3" t="s">
        <v>5</v>
      </c>
      <c r="B20" s="3" t="s">
        <v>42</v>
      </c>
      <c r="C20" s="10"/>
      <c r="D20" s="17">
        <v>0.02</v>
      </c>
      <c r="E20" s="10">
        <f t="shared" si="0"/>
        <v>0</v>
      </c>
      <c r="F20" s="12">
        <f t="shared" si="1"/>
        <v>91410.6</v>
      </c>
      <c r="G20" s="12">
        <f t="shared" si="2"/>
        <v>1828.2120000000002</v>
      </c>
      <c r="H20" s="8">
        <v>91410.6</v>
      </c>
      <c r="I20" s="8">
        <f t="shared" si="3"/>
        <v>1828.2120000000002</v>
      </c>
      <c r="J20" s="22">
        <v>4085</v>
      </c>
      <c r="K20" s="8">
        <f t="shared" si="4"/>
        <v>89582.388000000006</v>
      </c>
      <c r="L20" s="4">
        <v>167</v>
      </c>
      <c r="M20" s="3" t="s">
        <v>43</v>
      </c>
    </row>
    <row r="21" spans="1:13" x14ac:dyDescent="0.25">
      <c r="A21" s="3" t="s">
        <v>5</v>
      </c>
      <c r="B21" s="3" t="s">
        <v>44</v>
      </c>
      <c r="C21" s="10"/>
      <c r="D21" s="17">
        <v>0.2</v>
      </c>
      <c r="E21" s="10">
        <f t="shared" si="0"/>
        <v>0</v>
      </c>
      <c r="F21" s="12">
        <f t="shared" si="1"/>
        <v>27101.03</v>
      </c>
      <c r="G21" s="12">
        <f t="shared" si="2"/>
        <v>5420.2060000000001</v>
      </c>
      <c r="H21" s="8">
        <v>27101.03</v>
      </c>
      <c r="I21" s="8">
        <f t="shared" si="3"/>
        <v>5420.2060000000001</v>
      </c>
      <c r="J21" s="22">
        <v>4095</v>
      </c>
      <c r="K21" s="8">
        <f t="shared" si="4"/>
        <v>21680.824000000001</v>
      </c>
      <c r="L21" s="4">
        <v>196</v>
      </c>
      <c r="M21" s="3" t="s">
        <v>45</v>
      </c>
    </row>
    <row r="22" spans="1:13" x14ac:dyDescent="0.25">
      <c r="A22" s="3" t="s">
        <v>5</v>
      </c>
      <c r="B22" s="3" t="s">
        <v>46</v>
      </c>
      <c r="C22" s="10">
        <v>338795.74</v>
      </c>
      <c r="D22" s="17"/>
      <c r="E22" s="10">
        <f t="shared" si="0"/>
        <v>0</v>
      </c>
      <c r="F22" s="12">
        <f t="shared" si="1"/>
        <v>0</v>
      </c>
      <c r="G22" s="12">
        <f t="shared" si="2"/>
        <v>0</v>
      </c>
      <c r="H22" s="8">
        <v>338795.74</v>
      </c>
      <c r="I22" s="8">
        <f t="shared" si="3"/>
        <v>0</v>
      </c>
      <c r="J22" s="22"/>
      <c r="K22" s="8">
        <f t="shared" si="4"/>
        <v>338795.74</v>
      </c>
      <c r="L22" s="4">
        <v>201</v>
      </c>
      <c r="M22" s="3" t="s">
        <v>47</v>
      </c>
    </row>
    <row r="23" spans="1:13" x14ac:dyDescent="0.25">
      <c r="A23" s="3" t="s">
        <v>5</v>
      </c>
      <c r="B23" s="3" t="s">
        <v>48</v>
      </c>
      <c r="C23" s="10">
        <v>339674.61</v>
      </c>
      <c r="D23" s="17"/>
      <c r="E23" s="10">
        <f t="shared" si="0"/>
        <v>0</v>
      </c>
      <c r="F23" s="12">
        <f t="shared" si="1"/>
        <v>0</v>
      </c>
      <c r="G23" s="12">
        <f t="shared" si="2"/>
        <v>0</v>
      </c>
      <c r="H23" s="8">
        <v>339674.61</v>
      </c>
      <c r="I23" s="8">
        <f t="shared" si="3"/>
        <v>0</v>
      </c>
      <c r="J23" s="22"/>
      <c r="K23" s="8">
        <f t="shared" si="4"/>
        <v>339674.61</v>
      </c>
      <c r="L23" s="4">
        <v>203</v>
      </c>
      <c r="M23" s="3" t="s">
        <v>49</v>
      </c>
    </row>
    <row r="24" spans="1:13" x14ac:dyDescent="0.25">
      <c r="A24" s="3"/>
      <c r="B24" s="3"/>
      <c r="C24" s="10"/>
      <c r="D24" s="17"/>
      <c r="E24" s="10">
        <f>SUM(E2:E23)</f>
        <v>498045.82479999994</v>
      </c>
      <c r="F24" s="12">
        <f>SUM(F2:F23)</f>
        <v>2552355.1899999995</v>
      </c>
      <c r="G24" s="12">
        <f>SUM(G2:G23)</f>
        <v>65383.853799999975</v>
      </c>
      <c r="H24" s="8"/>
      <c r="I24" s="8">
        <f>SUM(I2:I23)</f>
        <v>563429.6786000001</v>
      </c>
      <c r="J24" s="23"/>
      <c r="K24" s="8"/>
      <c r="L24" s="4"/>
      <c r="M24" s="3"/>
    </row>
    <row r="25" spans="1:13" x14ac:dyDescent="0.25">
      <c r="A25" s="3"/>
      <c r="B25" s="3"/>
      <c r="C25" s="10">
        <v>2327057.73</v>
      </c>
      <c r="D25" s="17"/>
      <c r="E25" s="10"/>
      <c r="F25" s="12"/>
      <c r="G25" s="12"/>
      <c r="H25" s="8"/>
      <c r="I25" s="8"/>
      <c r="J25" s="23"/>
      <c r="K25" s="8"/>
      <c r="L25" s="4"/>
      <c r="M25" s="3"/>
    </row>
    <row r="26" spans="1:13" x14ac:dyDescent="0.25">
      <c r="A26" s="3"/>
      <c r="B26" s="3"/>
      <c r="C26" s="10">
        <v>294904.55</v>
      </c>
      <c r="D26" s="17"/>
      <c r="E26" s="10"/>
      <c r="F26" s="14">
        <f>C27-F24</f>
        <v>69607.090000000317</v>
      </c>
      <c r="G26" s="14"/>
      <c r="H26" s="15" t="s">
        <v>57</v>
      </c>
      <c r="I26" s="15"/>
      <c r="J26" s="24"/>
      <c r="K26" s="15"/>
      <c r="L26" s="4"/>
      <c r="M26" s="3"/>
    </row>
    <row r="27" spans="1:13" x14ac:dyDescent="0.25">
      <c r="A27" s="3"/>
      <c r="B27" s="3"/>
      <c r="C27" s="10">
        <f>SUM(C25:C26)</f>
        <v>2621962.2799999998</v>
      </c>
      <c r="D27" s="17"/>
      <c r="E27" s="10"/>
      <c r="F27" s="12"/>
      <c r="G27" s="12"/>
      <c r="H27" s="8"/>
      <c r="I27" s="8"/>
      <c r="J27" s="23"/>
      <c r="K27" s="8"/>
      <c r="L27" s="4"/>
      <c r="M27" s="3"/>
    </row>
    <row r="28" spans="1:13" x14ac:dyDescent="0.25">
      <c r="A28" s="3"/>
      <c r="B28" s="3"/>
      <c r="C28" s="10"/>
      <c r="D28" s="17"/>
      <c r="E28" s="10"/>
      <c r="F28" s="12"/>
      <c r="G28" s="12"/>
      <c r="H28" s="8"/>
      <c r="I28" s="8"/>
      <c r="J28" s="23"/>
      <c r="K28" s="8"/>
      <c r="L28" s="4"/>
      <c r="M28" s="3"/>
    </row>
    <row r="29" spans="1:13" x14ac:dyDescent="0.25">
      <c r="A29" s="3" t="s">
        <v>5</v>
      </c>
      <c r="B29" s="3" t="s">
        <v>50</v>
      </c>
      <c r="C29" s="10">
        <v>17006065.18</v>
      </c>
      <c r="D29" s="17"/>
      <c r="E29" s="10"/>
      <c r="F29" s="14">
        <f t="shared" si="1"/>
        <v>-3369292.51</v>
      </c>
      <c r="G29" s="14"/>
      <c r="H29" s="8">
        <v>13636772.67</v>
      </c>
      <c r="I29" s="8"/>
      <c r="J29" s="23"/>
      <c r="K29" s="8">
        <v>13636772.67</v>
      </c>
      <c r="L29" s="4">
        <v>226</v>
      </c>
      <c r="M29" s="3" t="s">
        <v>51</v>
      </c>
    </row>
    <row r="30" spans="1:13" x14ac:dyDescent="0.25">
      <c r="A30" s="3" t="s">
        <v>5</v>
      </c>
      <c r="B30" s="3" t="s">
        <v>52</v>
      </c>
      <c r="C30" s="10">
        <v>21542209.079999998</v>
      </c>
      <c r="D30" s="17"/>
      <c r="E30" s="10"/>
      <c r="F30" s="12">
        <f t="shared" si="1"/>
        <v>0</v>
      </c>
      <c r="G30" s="12"/>
      <c r="H30" s="8">
        <v>21542209.079999998</v>
      </c>
      <c r="I30" s="8"/>
      <c r="J30" s="23"/>
      <c r="K30" s="8">
        <v>21542209.079999998</v>
      </c>
      <c r="L30" s="4">
        <v>229</v>
      </c>
      <c r="M30" s="3" t="s">
        <v>53</v>
      </c>
    </row>
    <row r="31" spans="1:13" x14ac:dyDescent="0.25">
      <c r="A31" s="3"/>
      <c r="B31" s="3"/>
      <c r="C31" s="5"/>
      <c r="D31" s="18"/>
      <c r="E31" s="5"/>
      <c r="F31" s="5"/>
      <c r="G31" s="5"/>
      <c r="H31" s="5"/>
      <c r="I31" s="5"/>
      <c r="J31" s="25"/>
      <c r="K31" s="5">
        <f>SUM(K2:K30)</f>
        <v>54228408.631399997</v>
      </c>
      <c r="L31" s="4"/>
      <c r="M31" s="3"/>
    </row>
    <row r="32" spans="1:13" x14ac:dyDescent="0.25">
      <c r="A32" s="3"/>
      <c r="B32" s="3"/>
      <c r="C32" s="5">
        <v>2327057.73</v>
      </c>
      <c r="D32" s="27" t="s">
        <v>65</v>
      </c>
      <c r="E32" s="5"/>
      <c r="F32" s="5"/>
      <c r="G32" s="5"/>
      <c r="H32" s="5"/>
      <c r="I32" s="5"/>
      <c r="J32" s="25"/>
      <c r="K32" s="5"/>
      <c r="L32" s="4"/>
      <c r="M32" s="3"/>
    </row>
    <row r="33" spans="1:13" x14ac:dyDescent="0.25">
      <c r="A33" s="3"/>
      <c r="B33" s="3"/>
      <c r="C33" s="5">
        <v>997234.78</v>
      </c>
      <c r="D33" s="27" t="s">
        <v>64</v>
      </c>
      <c r="E33" s="5"/>
      <c r="F33" s="5"/>
      <c r="G33" s="5"/>
      <c r="H33" s="5"/>
      <c r="I33" s="5"/>
      <c r="J33" s="25"/>
      <c r="K33" s="5"/>
      <c r="L33" s="4"/>
      <c r="M33" s="3"/>
    </row>
    <row r="34" spans="1:13" x14ac:dyDescent="0.25">
      <c r="A34" s="3"/>
      <c r="B34" s="3"/>
      <c r="C34" s="5">
        <v>45000</v>
      </c>
      <c r="D34" s="27" t="s">
        <v>56</v>
      </c>
      <c r="E34" s="5"/>
      <c r="F34" s="5"/>
      <c r="G34" s="5"/>
      <c r="H34" s="5"/>
      <c r="I34" s="5"/>
      <c r="J34" s="25"/>
      <c r="K34" s="5"/>
      <c r="L34" s="4"/>
      <c r="M34" s="3"/>
    </row>
    <row r="35" spans="1:13" x14ac:dyDescent="0.25">
      <c r="A35" s="3"/>
      <c r="B35" s="3"/>
      <c r="C35" s="13">
        <f>SUM(C32:C34)</f>
        <v>3369292.51</v>
      </c>
      <c r="D35" s="19"/>
      <c r="E35" s="13"/>
      <c r="F35" s="5"/>
      <c r="G35" s="5"/>
      <c r="H35" s="5"/>
      <c r="I35" s="5"/>
      <c r="J35" s="25"/>
      <c r="K35" s="5"/>
      <c r="L35" s="4"/>
      <c r="M35" s="3"/>
    </row>
    <row r="36" spans="1:13" x14ac:dyDescent="0.25">
      <c r="A36" s="3"/>
      <c r="B36" s="3"/>
      <c r="C36" s="5"/>
      <c r="D36" s="18"/>
      <c r="E36" s="5"/>
      <c r="F36" s="5"/>
      <c r="G36" s="5"/>
      <c r="H36" s="5"/>
      <c r="I36" s="5"/>
      <c r="J36" s="25"/>
      <c r="K36" s="5"/>
      <c r="L36" s="4"/>
      <c r="M36" s="3"/>
    </row>
    <row r="37" spans="1:13" x14ac:dyDescent="0.25">
      <c r="A37" s="3" t="s">
        <v>5</v>
      </c>
      <c r="B37" s="3" t="s">
        <v>8</v>
      </c>
      <c r="C37" s="10">
        <v>5000000</v>
      </c>
      <c r="D37" s="17">
        <v>0.03</v>
      </c>
      <c r="E37" s="10">
        <f t="shared" ref="E37:E41" si="5">C37*D37</f>
        <v>150000</v>
      </c>
      <c r="F37" s="12">
        <f t="shared" ref="F37:F41" si="6">H37-C37</f>
        <v>331265.58999999985</v>
      </c>
      <c r="G37" s="12">
        <f t="shared" ref="G37:G41" si="7">F37*D37</f>
        <v>9937.9676999999956</v>
      </c>
      <c r="H37" s="8">
        <v>5331265.59</v>
      </c>
      <c r="I37" s="8">
        <f t="shared" ref="I37:I41" si="8">E37+G37</f>
        <v>159937.96770000001</v>
      </c>
      <c r="J37" s="22">
        <v>4071</v>
      </c>
      <c r="K37" s="8">
        <f t="shared" ref="K37:K41" si="9">H37-I37</f>
        <v>5171327.6222999999</v>
      </c>
      <c r="L37" s="4">
        <v>73</v>
      </c>
      <c r="M37" s="3" t="s">
        <v>9</v>
      </c>
    </row>
    <row r="38" spans="1:13" x14ac:dyDescent="0.25">
      <c r="A38" s="3" t="s">
        <v>5</v>
      </c>
      <c r="B38" s="3" t="s">
        <v>10</v>
      </c>
      <c r="C38" s="10">
        <v>1206698.68</v>
      </c>
      <c r="D38" s="17">
        <v>0.03</v>
      </c>
      <c r="E38" s="10">
        <f t="shared" si="5"/>
        <v>36200.960399999996</v>
      </c>
      <c r="F38" s="12">
        <f t="shared" si="6"/>
        <v>0</v>
      </c>
      <c r="G38" s="12">
        <f t="shared" si="7"/>
        <v>0</v>
      </c>
      <c r="H38" s="8">
        <v>1206698.68</v>
      </c>
      <c r="I38" s="8">
        <f t="shared" si="8"/>
        <v>36200.960399999996</v>
      </c>
      <c r="J38" s="22">
        <v>4077</v>
      </c>
      <c r="K38" s="8">
        <f t="shared" si="9"/>
        <v>1170497.7196</v>
      </c>
      <c r="L38" s="4">
        <v>76</v>
      </c>
      <c r="M38" s="3" t="s">
        <v>11</v>
      </c>
    </row>
    <row r="39" spans="1:13" x14ac:dyDescent="0.25">
      <c r="A39" s="3" t="s">
        <v>5</v>
      </c>
      <c r="B39" s="3" t="s">
        <v>28</v>
      </c>
      <c r="C39" s="10">
        <v>1650000</v>
      </c>
      <c r="D39" s="17">
        <v>0.02</v>
      </c>
      <c r="E39" s="10">
        <f t="shared" si="5"/>
        <v>33000</v>
      </c>
      <c r="F39" s="12">
        <f t="shared" si="6"/>
        <v>1176796.7200000002</v>
      </c>
      <c r="G39" s="12">
        <f t="shared" si="7"/>
        <v>23535.934400000006</v>
      </c>
      <c r="H39" s="8">
        <v>2826796.72</v>
      </c>
      <c r="I39" s="8">
        <f t="shared" si="8"/>
        <v>56535.934400000006</v>
      </c>
      <c r="J39" s="22">
        <v>4051</v>
      </c>
      <c r="K39" s="8">
        <f t="shared" si="9"/>
        <v>2770260.7856000001</v>
      </c>
      <c r="L39" s="4">
        <v>135</v>
      </c>
      <c r="M39" s="3" t="s">
        <v>29</v>
      </c>
    </row>
    <row r="40" spans="1:13" x14ac:dyDescent="0.25">
      <c r="A40" s="3" t="s">
        <v>5</v>
      </c>
      <c r="B40" s="3" t="s">
        <v>30</v>
      </c>
      <c r="C40" s="10">
        <v>4800000</v>
      </c>
      <c r="D40" s="17">
        <v>0.02</v>
      </c>
      <c r="E40" s="10">
        <f t="shared" si="5"/>
        <v>96000</v>
      </c>
      <c r="F40" s="12">
        <f t="shared" si="6"/>
        <v>265176.50999999978</v>
      </c>
      <c r="G40" s="12">
        <f t="shared" si="7"/>
        <v>5303.5301999999956</v>
      </c>
      <c r="H40" s="8">
        <v>5065176.51</v>
      </c>
      <c r="I40" s="8">
        <f t="shared" si="8"/>
        <v>101303.53019999999</v>
      </c>
      <c r="J40" s="22">
        <v>4053</v>
      </c>
      <c r="K40" s="8">
        <f t="shared" si="9"/>
        <v>4963872.9797999999</v>
      </c>
      <c r="L40" s="4">
        <v>137</v>
      </c>
      <c r="M40" s="3" t="s">
        <v>31</v>
      </c>
    </row>
    <row r="41" spans="1:13" x14ac:dyDescent="0.25">
      <c r="A41" s="3" t="s">
        <v>5</v>
      </c>
      <c r="B41" s="3" t="s">
        <v>32</v>
      </c>
      <c r="C41" s="10">
        <v>57800</v>
      </c>
      <c r="D41" s="17">
        <v>0.02</v>
      </c>
      <c r="E41" s="10">
        <f t="shared" si="5"/>
        <v>1156</v>
      </c>
      <c r="F41" s="12">
        <f t="shared" si="6"/>
        <v>0</v>
      </c>
      <c r="G41" s="12">
        <f t="shared" si="7"/>
        <v>0</v>
      </c>
      <c r="H41" s="8">
        <v>57800</v>
      </c>
      <c r="I41" s="8">
        <f t="shared" si="8"/>
        <v>1156</v>
      </c>
      <c r="J41" s="22">
        <v>4063</v>
      </c>
      <c r="K41" s="8">
        <f t="shared" si="9"/>
        <v>56644</v>
      </c>
      <c r="L41" s="4">
        <v>145</v>
      </c>
      <c r="M41" s="3" t="s">
        <v>33</v>
      </c>
    </row>
    <row r="42" spans="1:13" x14ac:dyDescent="0.25">
      <c r="K42" s="6">
        <f>SUM(K37:K41)</f>
        <v>14132603.107300002</v>
      </c>
    </row>
    <row r="43" spans="1:13" x14ac:dyDescent="0.25">
      <c r="K43" s="6" t="s">
        <v>66</v>
      </c>
    </row>
    <row r="45" spans="1:13" x14ac:dyDescent="0.25">
      <c r="B45" t="s">
        <v>67</v>
      </c>
      <c r="E45" s="6">
        <v>20000000</v>
      </c>
      <c r="F45" s="6">
        <v>0.02</v>
      </c>
      <c r="G45" s="6">
        <f>E45*F45</f>
        <v>400000</v>
      </c>
      <c r="H45" s="6" t="s">
        <v>68</v>
      </c>
    </row>
  </sheetData>
  <pageMargins left="0.31496062992125984" right="0.31496062992125984" top="0.31496062992125984" bottom="0.31496062992125984" header="0.51181102362204722" footer="0.51181102362204722"/>
  <pageSetup paperSize="9" scale="68" orientation="landscape" horizontalDpi="4294967295" verticalDpi="4294967295" r:id="rId1"/>
  <headerFooter>
    <oddFooter>&amp;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sottoconti dell'attivo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Grazia Spalluto</dc:creator>
  <cp:lastModifiedBy>Grazia Spalluto</cp:lastModifiedBy>
  <cp:lastPrinted>2019-08-14T07:43:14Z</cp:lastPrinted>
  <dcterms:created xsi:type="dcterms:W3CDTF">2019-07-26T16:06:50Z</dcterms:created>
  <dcterms:modified xsi:type="dcterms:W3CDTF">2019-08-14T14:52:42Z</dcterms:modified>
</cp:coreProperties>
</file>